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- ikke publisert/"/>
    </mc:Choice>
  </mc:AlternateContent>
  <xr:revisionPtr revIDLastSave="863" documentId="13_ncr:1_{DF4ED6D6-1A06-4A1D-9A8A-958B2E15DC04}" xr6:coauthVersionLast="47" xr6:coauthVersionMax="47" xr10:uidLastSave="{03102866-2C82-43D4-9F06-D845760ADD98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</sheets>
  <externalReferences>
    <externalReference r:id="rId3"/>
  </externalReferences>
  <definedNames>
    <definedName name="bispedømme">[1]Ark2!$A$5:$A$18</definedName>
    <definedName name="Helgetillegg">'Ark1'!$F$33</definedName>
    <definedName name="Høytidstillegg">'Ark1'!$F$43</definedName>
    <definedName name="Kveldstillegg">'Ark1'!$F$20</definedName>
    <definedName name="Natt">'Ark1'!#REF!</definedName>
    <definedName name="Timelønn">'Ark1'!$F$11</definedName>
    <definedName name="Tinelønn">'Ark1'!$F$11</definedName>
    <definedName name="_xlnm.Print_Area" localSheetId="0">'Ark1'!$A$1:$G$73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G49" i="1"/>
  <c r="G48" i="1"/>
  <c r="F11" i="1"/>
  <c r="F13" i="1" s="1"/>
  <c r="E26" i="1"/>
  <c r="E25" i="1"/>
  <c r="E24" i="1"/>
  <c r="F27" i="1"/>
  <c r="F26" i="1"/>
  <c r="F25" i="1"/>
  <c r="F24" i="1"/>
  <c r="E27" i="1"/>
  <c r="F28" i="1"/>
  <c r="F23" i="1"/>
  <c r="E15" i="1"/>
  <c r="F50" i="1" l="1"/>
  <c r="F37" i="1"/>
  <c r="F29" i="1"/>
  <c r="F45" i="1"/>
  <c r="G47" i="1" s="1"/>
  <c r="G45" i="1" s="1"/>
  <c r="G26" i="1"/>
  <c r="G24" i="1"/>
  <c r="G25" i="1"/>
  <c r="G27" i="1"/>
  <c r="E57" i="1"/>
  <c r="E56" i="1"/>
  <c r="E55" i="1"/>
  <c r="E54" i="1"/>
  <c r="E53" i="1"/>
  <c r="E52" i="1"/>
  <c r="E44" i="1"/>
  <c r="E43" i="1"/>
  <c r="E42" i="1"/>
  <c r="E41" i="1"/>
  <c r="E40" i="1"/>
  <c r="E39" i="1"/>
  <c r="E36" i="1"/>
  <c r="E35" i="1"/>
  <c r="E34" i="1"/>
  <c r="E33" i="1"/>
  <c r="E32" i="1"/>
  <c r="E31" i="1"/>
  <c r="E28" i="1"/>
  <c r="G28" i="1" s="1"/>
  <c r="E23" i="1"/>
  <c r="G23" i="1" s="1"/>
  <c r="E20" i="1"/>
  <c r="E19" i="1"/>
  <c r="E18" i="1"/>
  <c r="E17" i="1"/>
  <c r="E16" i="1"/>
  <c r="G21" i="1" l="1"/>
  <c r="F43" i="1"/>
  <c r="G43" i="1" s="1"/>
  <c r="F40" i="1"/>
  <c r="G40" i="1" s="1"/>
  <c r="F41" i="1"/>
  <c r="G41" i="1" s="1"/>
  <c r="F44" i="1"/>
  <c r="G44" i="1" s="1"/>
  <c r="F42" i="1"/>
  <c r="G42" i="1" s="1"/>
  <c r="F39" i="1"/>
  <c r="G39" i="1" s="1"/>
  <c r="F31" i="1"/>
  <c r="G31" i="1" s="1"/>
  <c r="G37" i="1" l="1"/>
  <c r="F57" i="1"/>
  <c r="F56" i="1"/>
  <c r="F55" i="1"/>
  <c r="F54" i="1"/>
  <c r="F53" i="1"/>
  <c r="F52" i="1"/>
  <c r="G52" i="1" s="1"/>
  <c r="F32" i="1"/>
  <c r="G32" i="1" s="1"/>
  <c r="F33" i="1"/>
  <c r="F34" i="1"/>
  <c r="F35" i="1"/>
  <c r="F36" i="1"/>
  <c r="F19" i="1"/>
  <c r="G19" i="1" s="1"/>
  <c r="F16" i="1"/>
  <c r="G16" i="1" s="1"/>
  <c r="F18" i="1"/>
  <c r="G18" i="1" s="1"/>
  <c r="F17" i="1"/>
  <c r="G17" i="1" s="1"/>
  <c r="F20" i="1"/>
  <c r="G20" i="1" s="1"/>
  <c r="F15" i="1"/>
  <c r="G15" i="1" l="1"/>
  <c r="G13" i="1" s="1"/>
  <c r="G34" i="1"/>
  <c r="G36" i="1" l="1"/>
  <c r="G35" i="1"/>
  <c r="G33" i="1"/>
  <c r="G29" i="1" l="1"/>
  <c r="G57" i="1"/>
  <c r="G56" i="1"/>
  <c r="G55" i="1"/>
  <c r="G54" i="1"/>
  <c r="G53" i="1"/>
  <c r="G50" i="1" l="1"/>
  <c r="G58" i="1" s="1"/>
</calcChain>
</file>

<file path=xl/sharedStrings.xml><?xml version="1.0" encoding="utf-8"?>
<sst xmlns="http://schemas.openxmlformats.org/spreadsheetml/2006/main" count="125" uniqueCount="70">
  <si>
    <t>DEN NORSKE KIRKE
DEN NORSKE KYRKJA
NORGGA GIRKU</t>
  </si>
  <si>
    <t xml:space="preserve">06.1 Skjema utbetaling av tillegg                  Skjema skal brukes av prestevikarer, kun  arbeidsgruppe med 35,5 timers uke           </t>
  </si>
  <si>
    <t>Dato</t>
  </si>
  <si>
    <r>
      <t xml:space="preserve">Fornavn </t>
    </r>
    <r>
      <rPr>
        <sz val="12"/>
        <color rgb="FFFF0000"/>
        <rFont val="Calibri"/>
        <family val="2"/>
        <scheme val="minor"/>
      </rPr>
      <t>*</t>
    </r>
  </si>
  <si>
    <r>
      <t xml:space="preserve">Etternavn </t>
    </r>
    <r>
      <rPr>
        <sz val="12"/>
        <color rgb="FFFF0000"/>
        <rFont val="Calibri"/>
        <family val="2"/>
        <scheme val="minor"/>
      </rPr>
      <t>*</t>
    </r>
  </si>
  <si>
    <r>
      <t xml:space="preserve">Ansattnummer </t>
    </r>
    <r>
      <rPr>
        <sz val="12"/>
        <color rgb="FFFF0000"/>
        <rFont val="Calibri"/>
        <family val="2"/>
        <scheme val="minor"/>
      </rPr>
      <t>*</t>
    </r>
  </si>
  <si>
    <r>
      <t xml:space="preserve">Bispedømme/Kirkerådet </t>
    </r>
    <r>
      <rPr>
        <sz val="12"/>
        <color rgb="FFFF0000"/>
        <rFont val="Calibri"/>
        <family val="2"/>
        <scheme val="minor"/>
      </rPr>
      <t>*</t>
    </r>
  </si>
  <si>
    <t>Velg bispedømme</t>
  </si>
  <si>
    <r>
      <t xml:space="preserve">Org.enhet / avdeling (Prosti) </t>
    </r>
    <r>
      <rPr>
        <sz val="12"/>
        <color rgb="FFFF0000"/>
        <rFont val="Calibri"/>
        <family val="2"/>
        <scheme val="minor"/>
      </rPr>
      <t>*</t>
    </r>
  </si>
  <si>
    <t>Eventuelt prosjekt</t>
  </si>
  <si>
    <t>Virksomhetsnr. (kommune)</t>
  </si>
  <si>
    <t>Korrekt årslønn må skrives her</t>
  </si>
  <si>
    <t>Timelønn (årslønn/1850 timer)</t>
  </si>
  <si>
    <t>Fyll inn kun de åpne feltene</t>
  </si>
  <si>
    <t>LA 1609 Nattillegg 30%  (00:00-06:00)</t>
  </si>
  <si>
    <t>Minimum kr 70,-</t>
  </si>
  <si>
    <t>§5.4.2</t>
  </si>
  <si>
    <t>DATO</t>
  </si>
  <si>
    <t>Fra kl</t>
  </si>
  <si>
    <t>Til kl</t>
  </si>
  <si>
    <t>Antall</t>
  </si>
  <si>
    <t>Sats</t>
  </si>
  <si>
    <t>Sum</t>
  </si>
  <si>
    <t xml:space="preserve">00:00-06:00 </t>
  </si>
  <si>
    <t>00:00-06:00</t>
  </si>
  <si>
    <t>LA 1609 KVELDSTILLEGG  (17:00-21:00)</t>
  </si>
  <si>
    <t>17:00-21:00</t>
  </si>
  <si>
    <t>LA 1609 KVELDSTILLEGG 22% (21:00-24:00)</t>
  </si>
  <si>
    <t>21:00-24:00</t>
  </si>
  <si>
    <t xml:space="preserve">LA 1609 LØR-/SØNDAG tillegg 22% </t>
  </si>
  <si>
    <t>§ 5.2</t>
  </si>
  <si>
    <t>Dag</t>
  </si>
  <si>
    <t>Lørdag</t>
  </si>
  <si>
    <t>Søndag</t>
  </si>
  <si>
    <t>LA 1609 Delt dagsverk</t>
  </si>
  <si>
    <t>2 oppmøter = 1 timelønn pr arbeidsdag.       fra 3. oppmøte = 2,5 timelønn pr arbeidsdag</t>
  </si>
  <si>
    <t>§5.5</t>
  </si>
  <si>
    <t>Antall oppmøter</t>
  </si>
  <si>
    <t>Antall delt dagsverk</t>
  </si>
  <si>
    <t>2058 HØYTIDSTILLEGG per time (2059 for Svalbard)</t>
  </si>
  <si>
    <t>§5.3.1</t>
  </si>
  <si>
    <t>Deler av dag:</t>
  </si>
  <si>
    <t>Til utbetaling</t>
  </si>
  <si>
    <t>NB:</t>
  </si>
  <si>
    <t>* Kun hvite bokser fylles ut.</t>
  </si>
  <si>
    <t>* Klokkeslett MÅ føres med format 08:00</t>
  </si>
  <si>
    <t xml:space="preserve">Fylt ut av </t>
  </si>
  <si>
    <t>Godkjent av</t>
  </si>
  <si>
    <t>04/2023: Nye felles tilleggslønnssatser for alle ansatte i fellesråd, menighetsråd og rettssubjektet Den norske kirke innføres pr. 1.7.2023 (ka.no)</t>
  </si>
  <si>
    <t>Pr 1. juli gjelder følgende felles tilleggslønnssatser for samtlige ansatte innenfor Hovedtariffavtalen for Den norske kirke:</t>
  </si>
  <si>
    <t>Lørdag og søndag: Tillegg på 22 % av timelønnen per time, minimum kroner 70,-</t>
  </si>
  <si>
    <t>Helge- og høytidsdager: Tillegg på 133 % per time</t>
  </si>
  <si>
    <t>Kveld og natt:</t>
  </si>
  <si>
    <t xml:space="preserve">Klokken 17-21: Tillegg på minst kroner 32,- per time </t>
  </si>
  <si>
    <t>Klokken 21-24: Tillegg på 22 % av timelønnen pr time, minimum kr 70,-</t>
  </si>
  <si>
    <t>Klokken 24-06: Tillegg på 30 % av timelønnen pr time, minimum kr 70,-</t>
  </si>
  <si>
    <t>Delt dagsverk innføres for prester 1.7.2023</t>
  </si>
  <si>
    <t>Kirkerådet</t>
  </si>
  <si>
    <t>Oslo bispedømme</t>
  </si>
  <si>
    <t>Borg bispedømme</t>
  </si>
  <si>
    <t>Hamar bispedømme</t>
  </si>
  <si>
    <t>Tunsberg bispedømme</t>
  </si>
  <si>
    <t>Agder og Telemark bispedømme</t>
  </si>
  <si>
    <t>Stavanger bispedømme</t>
  </si>
  <si>
    <t>Bjørgvin bispedømme</t>
  </si>
  <si>
    <t>Møre bispedømme</t>
  </si>
  <si>
    <t>Nidaros bispedømme</t>
  </si>
  <si>
    <t>Sør Hålogaland bispedømme</t>
  </si>
  <si>
    <t>Nord Hålogaland bispedømme</t>
  </si>
  <si>
    <t>Svalbard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</si>
</sst>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kr&quot;\ #,##0.00;[Red]\-&quot;kr&quot;\ #,##0.00"/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&quot;kr&quot;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Algerian"/>
      <family val="5"/>
    </font>
    <font>
      <sz val="11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9"/>
      <color rgb="FF333333"/>
      <name val="Merriweather Sans"/>
    </font>
    <font>
      <sz val="9"/>
      <color theme="1"/>
      <name val="Calibri"/>
      <family val="2"/>
      <scheme val="minor"/>
    </font>
    <font>
      <sz val="9"/>
      <color rgb="FF333333"/>
      <name val="Merriweather Sans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 applyProtection="1">
      <protection locked="0"/>
    </xf>
    <xf numFmtId="0" fontId="5" fillId="2" borderId="2" xfId="0" applyFont="1" applyFill="1" applyBorder="1"/>
    <xf numFmtId="0" fontId="9" fillId="0" borderId="0" xfId="0" applyFont="1" applyProtection="1">
      <protection locked="0"/>
    </xf>
    <xf numFmtId="0" fontId="10" fillId="0" borderId="0" xfId="0" applyFont="1"/>
    <xf numFmtId="0" fontId="5" fillId="0" borderId="2" xfId="0" applyFont="1" applyBorder="1" applyProtection="1">
      <protection locked="0"/>
    </xf>
    <xf numFmtId="0" fontId="2" fillId="0" borderId="0" xfId="0" applyFont="1"/>
    <xf numFmtId="0" fontId="0" fillId="3" borderId="8" xfId="0" applyFill="1" applyBorder="1"/>
    <xf numFmtId="44" fontId="5" fillId="3" borderId="9" xfId="1" applyFont="1" applyFill="1" applyBorder="1" applyAlignment="1">
      <alignment horizontal="center"/>
    </xf>
    <xf numFmtId="44" fontId="12" fillId="3" borderId="10" xfId="1" applyFont="1" applyFill="1" applyBorder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11" xfId="0" applyFont="1" applyFill="1" applyBorder="1" applyAlignment="1">
      <alignment horizontal="center"/>
    </xf>
    <xf numFmtId="44" fontId="5" fillId="3" borderId="2" xfId="1" applyFont="1" applyFill="1" applyBorder="1" applyAlignment="1">
      <alignment horizontal="center"/>
    </xf>
    <xf numFmtId="0" fontId="0" fillId="4" borderId="8" xfId="0" applyFill="1" applyBorder="1"/>
    <xf numFmtId="44" fontId="12" fillId="4" borderId="20" xfId="1" applyFont="1" applyFill="1" applyBorder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11" xfId="0" applyFont="1" applyFill="1" applyBorder="1" applyAlignment="1">
      <alignment horizontal="center"/>
    </xf>
    <xf numFmtId="44" fontId="5" fillId="4" borderId="2" xfId="1" applyFont="1" applyFill="1" applyBorder="1" applyAlignment="1">
      <alignment horizontal="center"/>
    </xf>
    <xf numFmtId="44" fontId="12" fillId="4" borderId="15" xfId="1" applyFont="1" applyFill="1" applyBorder="1"/>
    <xf numFmtId="0" fontId="0" fillId="0" borderId="0" xfId="0" applyAlignment="1">
      <alignment horizontal="center"/>
    </xf>
    <xf numFmtId="0" fontId="0" fillId="2" borderId="8" xfId="0" applyFill="1" applyBorder="1"/>
    <xf numFmtId="164" fontId="2" fillId="2" borderId="20" xfId="0" applyNumberFormat="1" applyFont="1" applyFill="1" applyBorder="1"/>
    <xf numFmtId="0" fontId="11" fillId="2" borderId="25" xfId="0" applyFont="1" applyFill="1" applyBorder="1"/>
    <xf numFmtId="0" fontId="12" fillId="2" borderId="24" xfId="0" applyFont="1" applyFill="1" applyBorder="1"/>
    <xf numFmtId="0" fontId="12" fillId="2" borderId="24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1" fillId="6" borderId="7" xfId="0" applyFont="1" applyFill="1" applyBorder="1"/>
    <xf numFmtId="0" fontId="11" fillId="6" borderId="8" xfId="0" applyFont="1" applyFill="1" applyBorder="1"/>
    <xf numFmtId="0" fontId="0" fillId="6" borderId="8" xfId="0" applyFill="1" applyBorder="1"/>
    <xf numFmtId="164" fontId="0" fillId="6" borderId="8" xfId="0" applyNumberFormat="1" applyFill="1" applyBorder="1"/>
    <xf numFmtId="164" fontId="2" fillId="6" borderId="20" xfId="0" applyNumberFormat="1" applyFont="1" applyFill="1" applyBorder="1"/>
    <xf numFmtId="0" fontId="2" fillId="6" borderId="21" xfId="0" applyFont="1" applyFill="1" applyBorder="1"/>
    <xf numFmtId="0" fontId="12" fillId="6" borderId="0" xfId="0" applyFont="1" applyFill="1"/>
    <xf numFmtId="0" fontId="12" fillId="6" borderId="0" xfId="0" applyFont="1" applyFill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21" xfId="0" applyFont="1" applyFill="1" applyBorder="1"/>
    <xf numFmtId="20" fontId="5" fillId="6" borderId="13" xfId="0" applyNumberFormat="1" applyFont="1" applyFill="1" applyBorder="1" applyAlignment="1">
      <alignment horizontal="center"/>
    </xf>
    <xf numFmtId="0" fontId="12" fillId="6" borderId="22" xfId="0" applyFont="1" applyFill="1" applyBorder="1"/>
    <xf numFmtId="20" fontId="5" fillId="6" borderId="12" xfId="0" applyNumberFormat="1" applyFont="1" applyFill="1" applyBorder="1" applyAlignment="1">
      <alignment horizontal="center"/>
    </xf>
    <xf numFmtId="0" fontId="12" fillId="6" borderId="23" xfId="0" applyFont="1" applyFill="1" applyBorder="1"/>
    <xf numFmtId="20" fontId="5" fillId="6" borderId="16" xfId="0" applyNumberFormat="1" applyFont="1" applyFill="1" applyBorder="1" applyAlignment="1">
      <alignment horizontal="center"/>
    </xf>
    <xf numFmtId="0" fontId="13" fillId="0" borderId="0" xfId="0" applyFont="1"/>
    <xf numFmtId="0" fontId="15" fillId="0" borderId="0" xfId="0" applyFont="1" applyProtection="1">
      <protection locked="0"/>
    </xf>
    <xf numFmtId="0" fontId="18" fillId="0" borderId="7" xfId="0" applyFont="1" applyBorder="1"/>
    <xf numFmtId="165" fontId="7" fillId="0" borderId="8" xfId="0" applyNumberFormat="1" applyFont="1" applyBorder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165" fontId="5" fillId="0" borderId="8" xfId="0" applyNumberFormat="1" applyFont="1" applyBorder="1"/>
    <xf numFmtId="0" fontId="5" fillId="0" borderId="20" xfId="0" applyFont="1" applyBorder="1"/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11" fillId="4" borderId="7" xfId="0" applyFont="1" applyFill="1" applyBorder="1" applyAlignment="1">
      <alignment horizontal="left" wrapText="1"/>
    </xf>
    <xf numFmtId="0" fontId="11" fillId="4" borderId="8" xfId="0" applyFont="1" applyFill="1" applyBorder="1"/>
    <xf numFmtId="44" fontId="4" fillId="4" borderId="10" xfId="1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164" fontId="0" fillId="2" borderId="8" xfId="0" applyNumberFormat="1" applyFill="1" applyBorder="1"/>
    <xf numFmtId="0" fontId="11" fillId="7" borderId="31" xfId="0" applyFont="1" applyFill="1" applyBorder="1"/>
    <xf numFmtId="0" fontId="8" fillId="7" borderId="32" xfId="0" applyFont="1" applyFill="1" applyBorder="1" applyAlignment="1">
      <alignment horizontal="center"/>
    </xf>
    <xf numFmtId="164" fontId="11" fillId="7" borderId="33" xfId="0" applyNumberFormat="1" applyFont="1" applyFill="1" applyBorder="1"/>
    <xf numFmtId="0" fontId="11" fillId="7" borderId="34" xfId="0" applyFont="1" applyFill="1" applyBorder="1"/>
    <xf numFmtId="9" fontId="0" fillId="4" borderId="8" xfId="0" applyNumberFormat="1" applyFill="1" applyBorder="1" applyAlignment="1">
      <alignment horizontal="center"/>
    </xf>
    <xf numFmtId="9" fontId="0" fillId="3" borderId="8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20" fontId="5" fillId="6" borderId="44" xfId="0" applyNumberFormat="1" applyFont="1" applyFill="1" applyBorder="1" applyAlignment="1">
      <alignment horizontal="center"/>
    </xf>
    <xf numFmtId="20" fontId="5" fillId="6" borderId="42" xfId="0" applyNumberFormat="1" applyFont="1" applyFill="1" applyBorder="1" applyAlignment="1">
      <alignment horizontal="center"/>
    </xf>
    <xf numFmtId="44" fontId="12" fillId="6" borderId="45" xfId="1" applyFont="1" applyFill="1" applyBorder="1"/>
    <xf numFmtId="44" fontId="12" fillId="6" borderId="46" xfId="1" applyFont="1" applyFill="1" applyBorder="1"/>
    <xf numFmtId="44" fontId="12" fillId="6" borderId="47" xfId="1" applyFont="1" applyFill="1" applyBorder="1"/>
    <xf numFmtId="44" fontId="12" fillId="6" borderId="48" xfId="1" applyFont="1" applyFill="1" applyBorder="1"/>
    <xf numFmtId="44" fontId="12" fillId="6" borderId="49" xfId="1" applyFont="1" applyFill="1" applyBorder="1"/>
    <xf numFmtId="44" fontId="12" fillId="6" borderId="50" xfId="1" applyFont="1" applyFill="1" applyBorder="1"/>
    <xf numFmtId="44" fontId="12" fillId="6" borderId="3" xfId="1" applyFont="1" applyFill="1" applyBorder="1"/>
    <xf numFmtId="44" fontId="12" fillId="6" borderId="51" xfId="1" applyFont="1" applyFill="1" applyBorder="1"/>
    <xf numFmtId="44" fontId="12" fillId="6" borderId="52" xfId="1" applyFont="1" applyFill="1" applyBorder="1"/>
    <xf numFmtId="44" fontId="12" fillId="6" borderId="17" xfId="1" applyFont="1" applyFill="1" applyBorder="1"/>
    <xf numFmtId="44" fontId="5" fillId="3" borderId="53" xfId="1" applyFont="1" applyFill="1" applyBorder="1" applyAlignment="1">
      <alignment horizontal="center"/>
    </xf>
    <xf numFmtId="44" fontId="5" fillId="3" borderId="54" xfId="1" applyFont="1" applyFill="1" applyBorder="1" applyAlignment="1">
      <alignment horizontal="center"/>
    </xf>
    <xf numFmtId="0" fontId="11" fillId="3" borderId="55" xfId="0" applyFont="1" applyFill="1" applyBorder="1"/>
    <xf numFmtId="0" fontId="12" fillId="3" borderId="2" xfId="0" applyFont="1" applyFill="1" applyBorder="1"/>
    <xf numFmtId="20" fontId="5" fillId="3" borderId="2" xfId="0" applyNumberFormat="1" applyFont="1" applyFill="1" applyBorder="1" applyAlignment="1">
      <alignment horizontal="center"/>
    </xf>
    <xf numFmtId="0" fontId="12" fillId="3" borderId="53" xfId="0" applyFont="1" applyFill="1" applyBorder="1"/>
    <xf numFmtId="20" fontId="5" fillId="3" borderId="53" xfId="0" applyNumberFormat="1" applyFont="1" applyFill="1" applyBorder="1" applyAlignment="1">
      <alignment horizontal="center"/>
    </xf>
    <xf numFmtId="44" fontId="2" fillId="3" borderId="14" xfId="0" applyNumberFormat="1" applyFont="1" applyFill="1" applyBorder="1"/>
    <xf numFmtId="44" fontId="2" fillId="3" borderId="15" xfId="0" applyNumberFormat="1" applyFont="1" applyFill="1" applyBorder="1"/>
    <xf numFmtId="0" fontId="12" fillId="3" borderId="54" xfId="0" applyFont="1" applyFill="1" applyBorder="1"/>
    <xf numFmtId="20" fontId="5" fillId="3" borderId="54" xfId="0" applyNumberFormat="1" applyFont="1" applyFill="1" applyBorder="1" applyAlignment="1">
      <alignment horizontal="center"/>
    </xf>
    <xf numFmtId="44" fontId="2" fillId="3" borderId="18" xfId="0" applyNumberFormat="1" applyFont="1" applyFill="1" applyBorder="1"/>
    <xf numFmtId="0" fontId="11" fillId="4" borderId="59" xfId="0" applyFont="1" applyFill="1" applyBorder="1"/>
    <xf numFmtId="0" fontId="12" fillId="4" borderId="2" xfId="0" applyFont="1" applyFill="1" applyBorder="1"/>
    <xf numFmtId="20" fontId="5" fillId="4" borderId="2" xfId="0" applyNumberFormat="1" applyFont="1" applyFill="1" applyBorder="1" applyAlignment="1">
      <alignment horizontal="center"/>
    </xf>
    <xf numFmtId="0" fontId="12" fillId="4" borderId="53" xfId="0" applyFont="1" applyFill="1" applyBorder="1"/>
    <xf numFmtId="20" fontId="5" fillId="4" borderId="53" xfId="0" applyNumberFormat="1" applyFont="1" applyFill="1" applyBorder="1" applyAlignment="1">
      <alignment horizontal="center"/>
    </xf>
    <xf numFmtId="44" fontId="5" fillId="4" borderId="53" xfId="1" applyFont="1" applyFill="1" applyBorder="1" applyAlignment="1">
      <alignment horizontal="center"/>
    </xf>
    <xf numFmtId="44" fontId="12" fillId="4" borderId="14" xfId="1" applyFont="1" applyFill="1" applyBorder="1"/>
    <xf numFmtId="0" fontId="12" fillId="4" borderId="54" xfId="0" applyFont="1" applyFill="1" applyBorder="1"/>
    <xf numFmtId="20" fontId="5" fillId="4" borderId="54" xfId="0" applyNumberFormat="1" applyFont="1" applyFill="1" applyBorder="1" applyAlignment="1">
      <alignment horizontal="center"/>
    </xf>
    <xf numFmtId="44" fontId="5" fillId="4" borderId="54" xfId="1" applyFont="1" applyFill="1" applyBorder="1" applyAlignment="1">
      <alignment horizontal="center"/>
    </xf>
    <xf numFmtId="44" fontId="12" fillId="4" borderId="18" xfId="1" applyFont="1" applyFill="1" applyBorder="1"/>
    <xf numFmtId="0" fontId="17" fillId="8" borderId="29" xfId="0" applyFont="1" applyFill="1" applyBorder="1"/>
    <xf numFmtId="0" fontId="0" fillId="9" borderId="0" xfId="0" applyFill="1"/>
    <xf numFmtId="165" fontId="0" fillId="0" borderId="0" xfId="0" applyNumberFormat="1"/>
    <xf numFmtId="0" fontId="12" fillId="2" borderId="66" xfId="0" applyFont="1" applyFill="1" applyBorder="1"/>
    <xf numFmtId="20" fontId="5" fillId="2" borderId="66" xfId="0" applyNumberFormat="1" applyFont="1" applyFill="1" applyBorder="1" applyAlignment="1">
      <alignment horizontal="center"/>
    </xf>
    <xf numFmtId="44" fontId="20" fillId="2" borderId="66" xfId="1" applyFont="1" applyFill="1" applyBorder="1" applyAlignment="1">
      <alignment horizontal="center"/>
    </xf>
    <xf numFmtId="0" fontId="12" fillId="2" borderId="68" xfId="0" applyFont="1" applyFill="1" applyBorder="1"/>
    <xf numFmtId="20" fontId="5" fillId="2" borderId="68" xfId="0" applyNumberFormat="1" applyFont="1" applyFill="1" applyBorder="1" applyAlignment="1">
      <alignment horizontal="center"/>
    </xf>
    <xf numFmtId="44" fontId="20" fillId="2" borderId="68" xfId="1" applyFont="1" applyFill="1" applyBorder="1" applyAlignment="1">
      <alignment horizontal="center"/>
    </xf>
    <xf numFmtId="44" fontId="12" fillId="2" borderId="69" xfId="1" applyFont="1" applyFill="1" applyBorder="1"/>
    <xf numFmtId="44" fontId="12" fillId="2" borderId="71" xfId="1" applyFont="1" applyFill="1" applyBorder="1"/>
    <xf numFmtId="0" fontId="12" fillId="5" borderId="66" xfId="0" applyFont="1" applyFill="1" applyBorder="1"/>
    <xf numFmtId="20" fontId="5" fillId="5" borderId="66" xfId="0" applyNumberFormat="1" applyFont="1" applyFill="1" applyBorder="1" applyAlignment="1">
      <alignment horizontal="center"/>
    </xf>
    <xf numFmtId="0" fontId="12" fillId="5" borderId="68" xfId="0" applyFont="1" applyFill="1" applyBorder="1"/>
    <xf numFmtId="20" fontId="5" fillId="5" borderId="68" xfId="0" applyNumberFormat="1" applyFont="1" applyFill="1" applyBorder="1" applyAlignment="1">
      <alignment horizontal="center"/>
    </xf>
    <xf numFmtId="44" fontId="12" fillId="5" borderId="69" xfId="1" applyFont="1" applyFill="1" applyBorder="1"/>
    <xf numFmtId="44" fontId="12" fillId="5" borderId="71" xfId="1" applyFont="1" applyFill="1" applyBorder="1"/>
    <xf numFmtId="0" fontId="12" fillId="5" borderId="73" xfId="0" applyFont="1" applyFill="1" applyBorder="1"/>
    <xf numFmtId="20" fontId="5" fillId="5" borderId="73" xfId="0" applyNumberFormat="1" applyFont="1" applyFill="1" applyBorder="1" applyAlignment="1">
      <alignment horizontal="center"/>
    </xf>
    <xf numFmtId="44" fontId="12" fillId="5" borderId="74" xfId="1" applyFont="1" applyFill="1" applyBorder="1"/>
    <xf numFmtId="0" fontId="23" fillId="0" borderId="0" xfId="0" applyFont="1"/>
    <xf numFmtId="0" fontId="24" fillId="0" borderId="0" xfId="0" applyFont="1" applyAlignment="1">
      <alignment wrapText="1"/>
    </xf>
    <xf numFmtId="0" fontId="11" fillId="5" borderId="7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9" fontId="0" fillId="5" borderId="8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wrapText="1"/>
    </xf>
    <xf numFmtId="44" fontId="12" fillId="5" borderId="20" xfId="1" applyFont="1" applyFill="1" applyBorder="1" applyAlignment="1">
      <alignment wrapText="1"/>
    </xf>
    <xf numFmtId="0" fontId="11" fillId="5" borderId="59" xfId="0" applyFont="1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12" fillId="5" borderId="11" xfId="0" applyFont="1" applyFill="1" applyBorder="1" applyAlignment="1">
      <alignment horizontal="center"/>
    </xf>
    <xf numFmtId="44" fontId="5" fillId="5" borderId="68" xfId="1" applyFont="1" applyFill="1" applyBorder="1" applyAlignment="1">
      <alignment horizontal="center"/>
    </xf>
    <xf numFmtId="44" fontId="5" fillId="5" borderId="66" xfId="1" applyFont="1" applyFill="1" applyBorder="1" applyAlignment="1">
      <alignment horizontal="center"/>
    </xf>
    <xf numFmtId="44" fontId="5" fillId="5" borderId="73" xfId="1" applyFont="1" applyFill="1" applyBorder="1" applyAlignment="1">
      <alignment horizontal="center"/>
    </xf>
    <xf numFmtId="0" fontId="12" fillId="10" borderId="61" xfId="0" applyFont="1" applyFill="1" applyBorder="1" applyAlignment="1">
      <alignment wrapText="1"/>
    </xf>
    <xf numFmtId="0" fontId="5" fillId="10" borderId="63" xfId="0" applyFont="1" applyFill="1" applyBorder="1" applyAlignment="1">
      <alignment wrapText="1"/>
    </xf>
    <xf numFmtId="165" fontId="12" fillId="10" borderId="62" xfId="0" applyNumberFormat="1" applyFont="1" applyFill="1" applyBorder="1" applyAlignment="1">
      <alignment wrapText="1"/>
    </xf>
    <xf numFmtId="164" fontId="2" fillId="10" borderId="20" xfId="0" applyNumberFormat="1" applyFont="1" applyFill="1" applyBorder="1"/>
    <xf numFmtId="0" fontId="11" fillId="10" borderId="25" xfId="0" applyFont="1" applyFill="1" applyBorder="1"/>
    <xf numFmtId="0" fontId="12" fillId="10" borderId="24" xfId="0" applyFont="1" applyFill="1" applyBorder="1"/>
    <xf numFmtId="0" fontId="12" fillId="10" borderId="75" xfId="0" applyFont="1" applyFill="1" applyBorder="1" applyAlignment="1">
      <alignment horizontal="center" wrapText="1"/>
    </xf>
    <xf numFmtId="0" fontId="12" fillId="10" borderId="26" xfId="0" applyFont="1" applyFill="1" applyBorder="1" applyAlignment="1">
      <alignment horizontal="center"/>
    </xf>
    <xf numFmtId="0" fontId="20" fillId="10" borderId="68" xfId="1" applyNumberFormat="1" applyFont="1" applyFill="1" applyBorder="1" applyAlignment="1">
      <alignment horizontal="center"/>
    </xf>
    <xf numFmtId="44" fontId="12" fillId="10" borderId="69" xfId="1" applyFont="1" applyFill="1" applyBorder="1"/>
    <xf numFmtId="0" fontId="20" fillId="10" borderId="66" xfId="1" applyNumberFormat="1" applyFont="1" applyFill="1" applyBorder="1" applyAlignment="1">
      <alignment horizontal="center"/>
    </xf>
    <xf numFmtId="44" fontId="12" fillId="10" borderId="71" xfId="1" applyFont="1" applyFill="1" applyBorder="1"/>
    <xf numFmtId="0" fontId="20" fillId="10" borderId="73" xfId="1" applyNumberFormat="1" applyFont="1" applyFill="1" applyBorder="1" applyAlignment="1">
      <alignment horizontal="center"/>
    </xf>
    <xf numFmtId="44" fontId="12" fillId="10" borderId="74" xfId="1" applyFont="1" applyFill="1" applyBorder="1"/>
    <xf numFmtId="8" fontId="7" fillId="0" borderId="30" xfId="0" applyNumberFormat="1" applyFont="1" applyBorder="1" applyProtection="1">
      <protection locked="0"/>
    </xf>
    <xf numFmtId="14" fontId="0" fillId="0" borderId="28" xfId="0" applyNumberFormat="1" applyBorder="1" applyProtection="1">
      <protection locked="0"/>
    </xf>
    <xf numFmtId="14" fontId="0" fillId="0" borderId="56" xfId="0" applyNumberFormat="1" applyBorder="1" applyProtection="1">
      <protection locked="0"/>
    </xf>
    <xf numFmtId="0" fontId="0" fillId="0" borderId="57" xfId="0" applyBorder="1" applyProtection="1">
      <protection locked="0"/>
    </xf>
    <xf numFmtId="20" fontId="5" fillId="0" borderId="58" xfId="0" applyNumberFormat="1" applyFont="1" applyBorder="1" applyAlignment="1" applyProtection="1">
      <alignment horizontal="center"/>
      <protection locked="0"/>
    </xf>
    <xf numFmtId="20" fontId="5" fillId="0" borderId="53" xfId="0" applyNumberFormat="1" applyFont="1" applyBorder="1" applyAlignment="1" applyProtection="1">
      <alignment horizontal="center"/>
      <protection locked="0"/>
    </xf>
    <xf numFmtId="20" fontId="5" fillId="0" borderId="6" xfId="0" applyNumberFormat="1" applyFont="1" applyBorder="1" applyAlignment="1" applyProtection="1">
      <alignment horizontal="center"/>
      <protection locked="0"/>
    </xf>
    <xf numFmtId="20" fontId="5" fillId="0" borderId="2" xfId="0" applyNumberFormat="1" applyFont="1" applyBorder="1" applyAlignment="1" applyProtection="1">
      <alignment horizontal="center"/>
      <protection locked="0"/>
    </xf>
    <xf numFmtId="20" fontId="5" fillId="0" borderId="19" xfId="0" applyNumberFormat="1" applyFont="1" applyBorder="1" applyAlignment="1" applyProtection="1">
      <alignment horizontal="center"/>
      <protection locked="0"/>
    </xf>
    <xf numFmtId="20" fontId="5" fillId="0" borderId="54" xfId="0" applyNumberFormat="1" applyFont="1" applyBorder="1" applyAlignment="1" applyProtection="1">
      <alignment horizontal="center"/>
      <protection locked="0"/>
    </xf>
    <xf numFmtId="16" fontId="0" fillId="0" borderId="13" xfId="0" applyNumberFormat="1" applyBorder="1" applyProtection="1">
      <protection locked="0"/>
    </xf>
    <xf numFmtId="16" fontId="0" fillId="0" borderId="12" xfId="0" applyNumberFormat="1" applyBorder="1" applyProtection="1">
      <protection locked="0"/>
    </xf>
    <xf numFmtId="16" fontId="0" fillId="0" borderId="16" xfId="0" applyNumberFormat="1" applyBorder="1" applyProtection="1">
      <protection locked="0"/>
    </xf>
    <xf numFmtId="14" fontId="0" fillId="0" borderId="67" xfId="0" applyNumberFormat="1" applyBorder="1" applyProtection="1">
      <protection locked="0"/>
    </xf>
    <xf numFmtId="14" fontId="0" fillId="0" borderId="70" xfId="0" applyNumberFormat="1" applyBorder="1" applyProtection="1">
      <protection locked="0"/>
    </xf>
    <xf numFmtId="14" fontId="0" fillId="0" borderId="72" xfId="0" applyNumberFormat="1" applyBorder="1" applyProtection="1">
      <protection locked="0"/>
    </xf>
    <xf numFmtId="20" fontId="5" fillId="0" borderId="68" xfId="0" applyNumberFormat="1" applyFont="1" applyBorder="1" applyAlignment="1" applyProtection="1">
      <alignment horizontal="center"/>
      <protection locked="0"/>
    </xf>
    <xf numFmtId="20" fontId="5" fillId="0" borderId="66" xfId="0" applyNumberFormat="1" applyFont="1" applyBorder="1" applyAlignment="1" applyProtection="1">
      <alignment horizontal="center"/>
      <protection locked="0"/>
    </xf>
    <xf numFmtId="20" fontId="5" fillId="0" borderId="73" xfId="0" applyNumberFormat="1" applyFont="1" applyBorder="1" applyAlignment="1" applyProtection="1">
      <alignment horizontal="center"/>
      <protection locked="0"/>
    </xf>
    <xf numFmtId="0" fontId="12" fillId="0" borderId="68" xfId="0" applyFont="1" applyBorder="1" applyProtection="1">
      <protection locked="0"/>
    </xf>
    <xf numFmtId="0" fontId="12" fillId="0" borderId="66" xfId="0" applyFont="1" applyBorder="1" applyProtection="1">
      <protection locked="0"/>
    </xf>
    <xf numFmtId="0" fontId="12" fillId="0" borderId="73" xfId="0" applyFont="1" applyBorder="1" applyProtection="1">
      <protection locked="0"/>
    </xf>
    <xf numFmtId="14" fontId="0" fillId="0" borderId="35" xfId="0" applyNumberForma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3" xfId="0" applyBorder="1" applyProtection="1">
      <protection locked="0"/>
    </xf>
    <xf numFmtId="20" fontId="5" fillId="0" borderId="38" xfId="0" applyNumberFormat="1" applyFont="1" applyBorder="1" applyAlignment="1" applyProtection="1">
      <alignment horizontal="center"/>
      <protection locked="0"/>
    </xf>
    <xf numFmtId="20" fontId="5" fillId="0" borderId="39" xfId="0" applyNumberFormat="1" applyFont="1" applyBorder="1" applyAlignment="1" applyProtection="1">
      <alignment horizontal="center"/>
      <protection locked="0"/>
    </xf>
    <xf numFmtId="20" fontId="5" fillId="0" borderId="40" xfId="0" applyNumberFormat="1" applyFont="1" applyBorder="1" applyAlignment="1" applyProtection="1">
      <alignment horizontal="center"/>
      <protection locked="0"/>
    </xf>
    <xf numFmtId="20" fontId="5" fillId="0" borderId="41" xfId="0" applyNumberFormat="1" applyFont="1" applyBorder="1" applyAlignment="1" applyProtection="1">
      <alignment horizontal="center"/>
      <protection locked="0"/>
    </xf>
    <xf numFmtId="20" fontId="5" fillId="0" borderId="42" xfId="0" applyNumberFormat="1" applyFont="1" applyBorder="1" applyAlignment="1" applyProtection="1">
      <alignment horizontal="center"/>
      <protection locked="0"/>
    </xf>
    <xf numFmtId="20" fontId="5" fillId="0" borderId="43" xfId="0" applyNumberFormat="1" applyFont="1" applyBorder="1" applyAlignment="1" applyProtection="1">
      <alignment horizontal="center"/>
      <protection locked="0"/>
    </xf>
    <xf numFmtId="20" fontId="5" fillId="0" borderId="16" xfId="0" applyNumberFormat="1" applyFont="1" applyBorder="1" applyAlignment="1" applyProtection="1">
      <alignment horizontal="center"/>
      <protection locked="0"/>
    </xf>
    <xf numFmtId="20" fontId="5" fillId="0" borderId="18" xfId="0" applyNumberFormat="1" applyFont="1" applyBorder="1" applyAlignment="1" applyProtection="1">
      <alignment horizontal="center"/>
      <protection locked="0"/>
    </xf>
    <xf numFmtId="0" fontId="21" fillId="2" borderId="5" xfId="0" applyFont="1" applyFill="1" applyBorder="1" applyAlignment="1">
      <alignment horizontal="left"/>
    </xf>
    <xf numFmtId="165" fontId="5" fillId="2" borderId="27" xfId="0" applyNumberFormat="1" applyFont="1" applyFill="1" applyBorder="1"/>
    <xf numFmtId="0" fontId="5" fillId="2" borderId="27" xfId="0" applyFont="1" applyFill="1" applyBorder="1"/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4" fillId="0" borderId="1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 wrapText="1"/>
    </xf>
    <xf numFmtId="0" fontId="16" fillId="0" borderId="0" xfId="2" applyAlignment="1"/>
    <xf numFmtId="0" fontId="8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wrapText="1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0" fillId="2" borderId="57" xfId="0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0" fontId="12" fillId="10" borderId="62" xfId="0" applyFont="1" applyFill="1" applyBorder="1" applyAlignment="1">
      <alignment horizontal="left" wrapText="1"/>
    </xf>
    <xf numFmtId="0" fontId="12" fillId="10" borderId="63" xfId="0" applyFont="1" applyFill="1" applyBorder="1" applyAlignment="1">
      <alignment horizontal="left" wrapText="1"/>
    </xf>
    <xf numFmtId="0" fontId="5" fillId="0" borderId="5" xfId="0" applyFont="1" applyBorder="1" applyAlignment="1" applyProtection="1">
      <alignment horizontal="left"/>
      <protection locked="0"/>
    </xf>
    <xf numFmtId="0" fontId="12" fillId="10" borderId="64" xfId="0" applyFont="1" applyFill="1" applyBorder="1" applyAlignment="1">
      <alignment horizontal="center"/>
    </xf>
    <xf numFmtId="0" fontId="12" fillId="10" borderId="63" xfId="0" applyFont="1" applyFill="1" applyBorder="1" applyAlignment="1">
      <alignment horizontal="center"/>
    </xf>
    <xf numFmtId="0" fontId="12" fillId="10" borderId="65" xfId="0" applyFont="1" applyFill="1" applyBorder="1" applyAlignment="1">
      <alignment horizontal="center"/>
    </xf>
    <xf numFmtId="0" fontId="0" fillId="0" borderId="68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5" fillId="2" borderId="2" xfId="0" applyFont="1" applyFill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0" fillId="0" borderId="0" xfId="0" applyAlignment="1"/>
    <xf numFmtId="0" fontId="23" fillId="0" borderId="0" xfId="0" applyFont="1" applyAlignment="1"/>
  </cellXfs>
  <cellStyles count="3">
    <cellStyle name="Hyperlink" xfId="2" xr:uid="{00000000-000B-0000-0000-000008000000}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461656</xdr:colOff>
      <xdr:row>0</xdr:row>
      <xdr:rowOff>83613</xdr:rowOff>
    </xdr:from>
    <xdr:to>
      <xdr:col>0</xdr:col>
      <xdr:colOff>1098175</xdr:colOff>
      <xdr:row>2</xdr:row>
      <xdr:rowOff>386453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56" y="83613"/>
          <a:ext cx="636519" cy="626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enheten/L&#248;nnsteam/Skjema/Utkast%20april%202020/02%20Skjema%20fratreden%20oppdatert%2022.0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a.no/sak/article/171916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73"/>
  <sheetViews>
    <sheetView tabSelected="1" zoomScaleNormal="100" workbookViewId="0">
      <selection activeCell="C6" sqref="C6:G6"/>
    </sheetView>
  </sheetViews>
  <sheetFormatPr defaultColWidth="11.42578125" defaultRowHeight="15"/>
  <cols>
    <col min="1" max="1" width="36.42578125" customWidth="1"/>
    <col min="2" max="2" width="18.42578125" customWidth="1"/>
    <col min="3" max="3" width="14.140625" bestFit="1" customWidth="1"/>
    <col min="4" max="4" width="13.28515625" bestFit="1" customWidth="1"/>
    <col min="5" max="5" width="15.42578125" customWidth="1"/>
    <col min="6" max="6" width="19.42578125" style="6" customWidth="1"/>
    <col min="7" max="7" width="32.5703125" customWidth="1"/>
  </cols>
  <sheetData>
    <row r="1" spans="1:11" s="1" customFormat="1" ht="18" customHeight="1">
      <c r="A1" s="190" t="s">
        <v>0</v>
      </c>
      <c r="B1" s="191"/>
      <c r="C1" s="191"/>
      <c r="D1" s="191"/>
      <c r="E1" s="192" t="s">
        <v>1</v>
      </c>
      <c r="F1" s="192"/>
      <c r="G1" s="192"/>
    </row>
    <row r="2" spans="1:11" s="1" customFormat="1" ht="18" customHeight="1">
      <c r="A2" s="191"/>
      <c r="B2" s="191"/>
      <c r="C2" s="191"/>
      <c r="D2" s="191"/>
      <c r="E2" s="192"/>
      <c r="F2" s="192"/>
      <c r="G2" s="192"/>
    </row>
    <row r="3" spans="1:11" s="1" customFormat="1" ht="33" customHeight="1">
      <c r="A3" s="191"/>
      <c r="B3" s="191"/>
      <c r="C3" s="191"/>
      <c r="D3" s="191"/>
      <c r="E3" s="193"/>
      <c r="F3" s="193"/>
      <c r="G3" s="193"/>
    </row>
    <row r="4" spans="1:11" s="1" customFormat="1" ht="25.5" customHeight="1">
      <c r="A4" s="191"/>
      <c r="B4" s="191"/>
      <c r="C4" s="191"/>
      <c r="D4" s="191"/>
      <c r="E4" s="2" t="s">
        <v>2</v>
      </c>
      <c r="F4" s="194"/>
      <c r="G4" s="194"/>
    </row>
    <row r="5" spans="1:11" s="1" customFormat="1" ht="18.95" customHeight="1">
      <c r="A5" s="195" t="s">
        <v>3</v>
      </c>
      <c r="B5" s="196"/>
      <c r="C5" s="189"/>
      <c r="D5" s="189"/>
      <c r="E5" s="189"/>
      <c r="F5" s="211"/>
      <c r="G5" s="211"/>
      <c r="I5" s="3"/>
    </row>
    <row r="6" spans="1:11" s="1" customFormat="1" ht="18.95" customHeight="1">
      <c r="A6" s="212" t="s">
        <v>4</v>
      </c>
      <c r="B6" s="213"/>
      <c r="C6" s="189"/>
      <c r="D6" s="189"/>
      <c r="E6" s="189"/>
      <c r="F6" s="211"/>
      <c r="G6" s="211"/>
    </row>
    <row r="7" spans="1:11" s="1" customFormat="1" ht="18.95" customHeight="1">
      <c r="A7" s="212" t="s">
        <v>5</v>
      </c>
      <c r="B7" s="214"/>
      <c r="C7" s="189"/>
      <c r="D7" s="189"/>
      <c r="E7" s="189"/>
      <c r="F7" s="211"/>
      <c r="G7" s="211"/>
      <c r="H7" s="4"/>
    </row>
    <row r="8" spans="1:11" s="1" customFormat="1" ht="18" customHeight="1">
      <c r="A8" s="212" t="s">
        <v>6</v>
      </c>
      <c r="B8" s="214"/>
      <c r="C8" s="189" t="s">
        <v>7</v>
      </c>
      <c r="D8" s="189"/>
      <c r="E8" s="189"/>
      <c r="F8" s="211"/>
      <c r="G8" s="211"/>
    </row>
    <row r="9" spans="1:11" s="1" customFormat="1" ht="18.95" customHeight="1">
      <c r="A9" s="212" t="s">
        <v>8</v>
      </c>
      <c r="B9" s="214"/>
      <c r="C9" s="197"/>
      <c r="D9" s="198"/>
      <c r="E9" s="204"/>
      <c r="F9" s="2" t="s">
        <v>9</v>
      </c>
      <c r="G9" s="5"/>
    </row>
    <row r="10" spans="1:11" s="1" customFormat="1" ht="18.95" customHeight="1" thickBot="1">
      <c r="A10" s="212" t="s">
        <v>10</v>
      </c>
      <c r="B10" s="214"/>
      <c r="C10" s="197"/>
      <c r="D10" s="198"/>
      <c r="E10" s="199"/>
      <c r="F10" s="212"/>
      <c r="G10" s="214"/>
    </row>
    <row r="11" spans="1:11" ht="16.5" thickBot="1">
      <c r="A11" s="99" t="s">
        <v>11</v>
      </c>
      <c r="B11" s="147"/>
      <c r="C11" s="200" t="s">
        <v>12</v>
      </c>
      <c r="D11" s="201"/>
      <c r="E11" s="181">
        <v>1850</v>
      </c>
      <c r="F11" s="182">
        <f>B11/E11</f>
        <v>0</v>
      </c>
      <c r="G11" s="183"/>
    </row>
    <row r="12" spans="1:11" ht="16.5" customHeight="1" thickBot="1">
      <c r="A12" s="45" t="s">
        <v>13</v>
      </c>
      <c r="B12" s="46"/>
      <c r="C12" s="47"/>
      <c r="D12" s="47"/>
      <c r="E12" s="47"/>
      <c r="F12" s="48"/>
      <c r="G12" s="49"/>
      <c r="K12" s="100"/>
    </row>
    <row r="13" spans="1:11" ht="34.5" customHeight="1" thickBot="1">
      <c r="A13" s="50" t="s">
        <v>14</v>
      </c>
      <c r="B13" s="51" t="s">
        <v>15</v>
      </c>
      <c r="C13" s="7"/>
      <c r="D13" s="7" t="s">
        <v>16</v>
      </c>
      <c r="E13" s="62">
        <v>0.3</v>
      </c>
      <c r="F13" s="8">
        <f>IF(F11*0.3 &lt; 70, 70, F11*0.3)</f>
        <v>70</v>
      </c>
      <c r="G13" s="9">
        <f>SUM(G15:G20)</f>
        <v>0</v>
      </c>
    </row>
    <row r="14" spans="1:11" ht="19.5" thickBot="1">
      <c r="A14" s="78" t="s">
        <v>17</v>
      </c>
      <c r="B14" s="10"/>
      <c r="C14" s="11" t="s">
        <v>18</v>
      </c>
      <c r="D14" s="11" t="s">
        <v>19</v>
      </c>
      <c r="E14" s="11" t="s">
        <v>20</v>
      </c>
      <c r="F14" s="11" t="s">
        <v>21</v>
      </c>
      <c r="G14" s="12" t="s">
        <v>22</v>
      </c>
    </row>
    <row r="15" spans="1:11" ht="15.75" customHeight="1">
      <c r="A15" s="148"/>
      <c r="B15" s="81" t="s">
        <v>23</v>
      </c>
      <c r="C15" s="151"/>
      <c r="D15" s="152"/>
      <c r="E15" s="82">
        <f>+D15-C15</f>
        <v>0</v>
      </c>
      <c r="F15" s="76">
        <f t="shared" ref="F15:F20" si="0">IF($F$13&gt;=70,$F$13,70)</f>
        <v>70</v>
      </c>
      <c r="G15" s="83">
        <f>E15*F15*24</f>
        <v>0</v>
      </c>
    </row>
    <row r="16" spans="1:11" ht="15.75" customHeight="1">
      <c r="A16" s="149"/>
      <c r="B16" s="79" t="s">
        <v>23</v>
      </c>
      <c r="C16" s="153"/>
      <c r="D16" s="154"/>
      <c r="E16" s="80">
        <f>+D16-C16</f>
        <v>0</v>
      </c>
      <c r="F16" s="13">
        <f t="shared" si="0"/>
        <v>70</v>
      </c>
      <c r="G16" s="84">
        <f>E16*F16*24</f>
        <v>0</v>
      </c>
    </row>
    <row r="17" spans="1:9" ht="15.75" customHeight="1">
      <c r="A17" s="149"/>
      <c r="B17" s="79" t="s">
        <v>24</v>
      </c>
      <c r="C17" s="153"/>
      <c r="D17" s="154"/>
      <c r="E17" s="80">
        <f>+D17-C17</f>
        <v>0</v>
      </c>
      <c r="F17" s="13">
        <f t="shared" si="0"/>
        <v>70</v>
      </c>
      <c r="G17" s="84">
        <f>E17*F17*24</f>
        <v>0</v>
      </c>
    </row>
    <row r="18" spans="1:9" ht="15.75" customHeight="1">
      <c r="A18" s="149"/>
      <c r="B18" s="79" t="s">
        <v>24</v>
      </c>
      <c r="C18" s="153"/>
      <c r="D18" s="154"/>
      <c r="E18" s="80">
        <f>+D18-C18</f>
        <v>0</v>
      </c>
      <c r="F18" s="13">
        <f t="shared" si="0"/>
        <v>70</v>
      </c>
      <c r="G18" s="84">
        <f t="shared" ref="G18:G20" si="1">E18*F18*24</f>
        <v>0</v>
      </c>
    </row>
    <row r="19" spans="1:9" ht="15.75" customHeight="1">
      <c r="A19" s="149"/>
      <c r="B19" s="79" t="s">
        <v>24</v>
      </c>
      <c r="C19" s="153"/>
      <c r="D19" s="154"/>
      <c r="E19" s="80">
        <f>+D19-C19</f>
        <v>0</v>
      </c>
      <c r="F19" s="13">
        <f t="shared" si="0"/>
        <v>70</v>
      </c>
      <c r="G19" s="84">
        <f t="shared" si="1"/>
        <v>0</v>
      </c>
    </row>
    <row r="20" spans="1:9" ht="15.75" customHeight="1" thickBot="1">
      <c r="A20" s="150"/>
      <c r="B20" s="85" t="s">
        <v>24</v>
      </c>
      <c r="C20" s="155"/>
      <c r="D20" s="156"/>
      <c r="E20" s="86">
        <f t="shared" ref="E20" si="2">+D20-C20</f>
        <v>0</v>
      </c>
      <c r="F20" s="77">
        <f t="shared" si="0"/>
        <v>70</v>
      </c>
      <c r="G20" s="87">
        <f t="shared" si="1"/>
        <v>0</v>
      </c>
    </row>
    <row r="21" spans="1:9" ht="39" thickBot="1">
      <c r="A21" s="52" t="s">
        <v>25</v>
      </c>
      <c r="B21" s="53"/>
      <c r="C21" s="53"/>
      <c r="D21" s="14" t="s">
        <v>16</v>
      </c>
      <c r="E21" s="61"/>
      <c r="F21" s="54">
        <v>32</v>
      </c>
      <c r="G21" s="15">
        <f>SUM(G23:G28)</f>
        <v>0</v>
      </c>
      <c r="I21" s="101"/>
    </row>
    <row r="22" spans="1:9" ht="19.5" thickBot="1">
      <c r="A22" s="88" t="s">
        <v>17</v>
      </c>
      <c r="B22" s="16"/>
      <c r="C22" s="17" t="s">
        <v>18</v>
      </c>
      <c r="D22" s="17" t="s">
        <v>19</v>
      </c>
      <c r="E22" s="17" t="s">
        <v>20</v>
      </c>
      <c r="F22" s="17" t="s">
        <v>21</v>
      </c>
      <c r="G22" s="18" t="s">
        <v>22</v>
      </c>
    </row>
    <row r="23" spans="1:9" ht="15.75">
      <c r="A23" s="157"/>
      <c r="B23" s="91" t="s">
        <v>26</v>
      </c>
      <c r="C23" s="152"/>
      <c r="D23" s="152"/>
      <c r="E23" s="92">
        <f t="shared" ref="E23:E36" si="3">+D23-C23</f>
        <v>0</v>
      </c>
      <c r="F23" s="93">
        <f>F21</f>
        <v>32</v>
      </c>
      <c r="G23" s="94">
        <f t="shared" ref="G23:G28" si="4">+E23*F23*24</f>
        <v>0</v>
      </c>
    </row>
    <row r="24" spans="1:9" ht="15.75">
      <c r="A24" s="158"/>
      <c r="B24" s="89" t="s">
        <v>26</v>
      </c>
      <c r="C24" s="154"/>
      <c r="D24" s="154"/>
      <c r="E24" s="90">
        <f t="shared" si="3"/>
        <v>0</v>
      </c>
      <c r="F24" s="19">
        <f>F21</f>
        <v>32</v>
      </c>
      <c r="G24" s="20">
        <f t="shared" si="4"/>
        <v>0</v>
      </c>
    </row>
    <row r="25" spans="1:9" ht="15.75">
      <c r="A25" s="158"/>
      <c r="B25" s="89" t="s">
        <v>26</v>
      </c>
      <c r="C25" s="154"/>
      <c r="D25" s="154"/>
      <c r="E25" s="90">
        <f t="shared" ref="E25:E27" si="5">+D25-C25</f>
        <v>0</v>
      </c>
      <c r="F25" s="19">
        <f>F21</f>
        <v>32</v>
      </c>
      <c r="G25" s="20">
        <f t="shared" si="4"/>
        <v>0</v>
      </c>
    </row>
    <row r="26" spans="1:9" ht="15.75">
      <c r="A26" s="158"/>
      <c r="B26" s="89" t="s">
        <v>26</v>
      </c>
      <c r="C26" s="154"/>
      <c r="D26" s="154"/>
      <c r="E26" s="90">
        <f t="shared" si="5"/>
        <v>0</v>
      </c>
      <c r="F26" s="19">
        <f>F21</f>
        <v>32</v>
      </c>
      <c r="G26" s="20">
        <f t="shared" si="4"/>
        <v>0</v>
      </c>
    </row>
    <row r="27" spans="1:9" ht="15.75">
      <c r="A27" s="158"/>
      <c r="B27" s="89" t="s">
        <v>26</v>
      </c>
      <c r="C27" s="154"/>
      <c r="D27" s="154"/>
      <c r="E27" s="90">
        <f t="shared" si="5"/>
        <v>0</v>
      </c>
      <c r="F27" s="19">
        <f>F21</f>
        <v>32</v>
      </c>
      <c r="G27" s="20">
        <f t="shared" ref="G27" si="6">+E27*F27*24</f>
        <v>0</v>
      </c>
    </row>
    <row r="28" spans="1:9" ht="16.5" thickBot="1">
      <c r="A28" s="159"/>
      <c r="B28" s="95" t="s">
        <v>26</v>
      </c>
      <c r="C28" s="156"/>
      <c r="D28" s="156"/>
      <c r="E28" s="96">
        <f t="shared" si="3"/>
        <v>0</v>
      </c>
      <c r="F28" s="97">
        <f>F21</f>
        <v>32</v>
      </c>
      <c r="G28" s="98">
        <f t="shared" si="4"/>
        <v>0</v>
      </c>
    </row>
    <row r="29" spans="1:9" ht="38.25" thickBot="1">
      <c r="A29" s="121" t="s">
        <v>27</v>
      </c>
      <c r="B29" s="121" t="s">
        <v>15</v>
      </c>
      <c r="C29" s="122"/>
      <c r="D29" s="122" t="s">
        <v>16</v>
      </c>
      <c r="E29" s="123">
        <v>0.22</v>
      </c>
      <c r="F29" s="124">
        <f>IF(F11*0.22 &lt; 70, 70, F11*0.22)</f>
        <v>70</v>
      </c>
      <c r="G29" s="125">
        <f>SUM(G31:G36)</f>
        <v>0</v>
      </c>
    </row>
    <row r="30" spans="1:9" ht="19.5" thickBot="1">
      <c r="A30" s="126" t="s">
        <v>17</v>
      </c>
      <c r="B30" s="127"/>
      <c r="C30" s="128" t="s">
        <v>18</v>
      </c>
      <c r="D30" s="128" t="s">
        <v>19</v>
      </c>
      <c r="E30" s="128" t="s">
        <v>20</v>
      </c>
      <c r="F30" s="128" t="s">
        <v>21</v>
      </c>
      <c r="G30" s="129" t="s">
        <v>22</v>
      </c>
    </row>
    <row r="31" spans="1:9" ht="15.75" customHeight="1">
      <c r="A31" s="160"/>
      <c r="B31" s="112" t="s">
        <v>28</v>
      </c>
      <c r="C31" s="163"/>
      <c r="D31" s="163"/>
      <c r="E31" s="113">
        <f t="shared" si="3"/>
        <v>0</v>
      </c>
      <c r="F31" s="130">
        <f>IF($F$29&gt;=70,$F$29,70)</f>
        <v>70</v>
      </c>
      <c r="G31" s="114">
        <f>+E31*F31*24</f>
        <v>0</v>
      </c>
    </row>
    <row r="32" spans="1:9" ht="15.75" customHeight="1">
      <c r="A32" s="161"/>
      <c r="B32" s="110" t="s">
        <v>28</v>
      </c>
      <c r="C32" s="164"/>
      <c r="D32" s="164"/>
      <c r="E32" s="111">
        <f t="shared" si="3"/>
        <v>0</v>
      </c>
      <c r="F32" s="131">
        <f t="shared" ref="F32:F36" si="7">IF($F$29&gt;=70,$F$29,70)</f>
        <v>70</v>
      </c>
      <c r="G32" s="115">
        <f t="shared" ref="G32:G35" si="8">+E32*F32*24</f>
        <v>0</v>
      </c>
    </row>
    <row r="33" spans="1:7" ht="15.75" customHeight="1">
      <c r="A33" s="161"/>
      <c r="B33" s="110" t="s">
        <v>28</v>
      </c>
      <c r="C33" s="164"/>
      <c r="D33" s="164"/>
      <c r="E33" s="111">
        <f t="shared" si="3"/>
        <v>0</v>
      </c>
      <c r="F33" s="131">
        <f t="shared" si="7"/>
        <v>70</v>
      </c>
      <c r="G33" s="115">
        <f t="shared" si="8"/>
        <v>0</v>
      </c>
    </row>
    <row r="34" spans="1:7" s="6" customFormat="1" ht="15.75" customHeight="1">
      <c r="A34" s="161"/>
      <c r="B34" s="110" t="s">
        <v>28</v>
      </c>
      <c r="C34" s="164"/>
      <c r="D34" s="164"/>
      <c r="E34" s="111">
        <f t="shared" si="3"/>
        <v>0</v>
      </c>
      <c r="F34" s="131">
        <f t="shared" si="7"/>
        <v>70</v>
      </c>
      <c r="G34" s="115">
        <f t="shared" si="8"/>
        <v>0</v>
      </c>
    </row>
    <row r="35" spans="1:7" ht="15.75" customHeight="1">
      <c r="A35" s="161"/>
      <c r="B35" s="110" t="s">
        <v>28</v>
      </c>
      <c r="C35" s="164"/>
      <c r="D35" s="164"/>
      <c r="E35" s="111">
        <f t="shared" si="3"/>
        <v>0</v>
      </c>
      <c r="F35" s="131">
        <f t="shared" si="7"/>
        <v>70</v>
      </c>
      <c r="G35" s="115">
        <f t="shared" si="8"/>
        <v>0</v>
      </c>
    </row>
    <row r="36" spans="1:7" ht="15.75" customHeight="1" thickBot="1">
      <c r="A36" s="162"/>
      <c r="B36" s="116" t="s">
        <v>28</v>
      </c>
      <c r="C36" s="165"/>
      <c r="D36" s="165"/>
      <c r="E36" s="117">
        <f t="shared" si="3"/>
        <v>0</v>
      </c>
      <c r="F36" s="132">
        <f t="shared" si="7"/>
        <v>70</v>
      </c>
      <c r="G36" s="118">
        <f>+E36*F36*24</f>
        <v>0</v>
      </c>
    </row>
    <row r="37" spans="1:7" ht="38.25" thickBot="1">
      <c r="A37" s="55" t="s">
        <v>29</v>
      </c>
      <c r="B37" s="55" t="s">
        <v>15</v>
      </c>
      <c r="C37" s="22"/>
      <c r="D37" s="22" t="s">
        <v>30</v>
      </c>
      <c r="E37" s="63">
        <v>0.22</v>
      </c>
      <c r="F37" s="56">
        <f>IF(F11*0.22 &lt; 70, 70, F11*0.22)</f>
        <v>70</v>
      </c>
      <c r="G37" s="23">
        <f>SUM(G39:G44)</f>
        <v>0</v>
      </c>
    </row>
    <row r="38" spans="1:7" ht="19.5" thickBot="1">
      <c r="A38" s="24" t="s">
        <v>17</v>
      </c>
      <c r="B38" s="25" t="s">
        <v>31</v>
      </c>
      <c r="C38" s="26" t="s">
        <v>18</v>
      </c>
      <c r="D38" s="26" t="s">
        <v>19</v>
      </c>
      <c r="E38" s="26" t="s">
        <v>20</v>
      </c>
      <c r="F38" s="26" t="s">
        <v>21</v>
      </c>
      <c r="G38" s="27" t="s">
        <v>22</v>
      </c>
    </row>
    <row r="39" spans="1:7" ht="15.75" customHeight="1">
      <c r="A39" s="160"/>
      <c r="B39" s="105" t="s">
        <v>32</v>
      </c>
      <c r="C39" s="163"/>
      <c r="D39" s="163"/>
      <c r="E39" s="106">
        <f>+D39-C39</f>
        <v>0</v>
      </c>
      <c r="F39" s="107">
        <f>IF($F$37&gt;=70,$F$37,70)</f>
        <v>70</v>
      </c>
      <c r="G39" s="108">
        <f>+E39*F39*24</f>
        <v>0</v>
      </c>
    </row>
    <row r="40" spans="1:7" ht="15.75" customHeight="1">
      <c r="A40" s="161"/>
      <c r="B40" s="102" t="s">
        <v>33</v>
      </c>
      <c r="C40" s="164"/>
      <c r="D40" s="164"/>
      <c r="E40" s="103">
        <f>+D40-C40</f>
        <v>0</v>
      </c>
      <c r="F40" s="104">
        <f t="shared" ref="F40:F44" si="9">IF($F$37&gt;=70,$F$37,70)</f>
        <v>70</v>
      </c>
      <c r="G40" s="109">
        <f t="shared" ref="G40:G44" si="10">+E40*F40*24</f>
        <v>0</v>
      </c>
    </row>
    <row r="41" spans="1:7" ht="15.75" customHeight="1">
      <c r="A41" s="161"/>
      <c r="B41" s="102" t="s">
        <v>32</v>
      </c>
      <c r="C41" s="164"/>
      <c r="D41" s="164"/>
      <c r="E41" s="103">
        <f>+D41-C41</f>
        <v>0</v>
      </c>
      <c r="F41" s="104">
        <f t="shared" si="9"/>
        <v>70</v>
      </c>
      <c r="G41" s="109">
        <f t="shared" si="10"/>
        <v>0</v>
      </c>
    </row>
    <row r="42" spans="1:7" ht="15.75" customHeight="1">
      <c r="A42" s="161"/>
      <c r="B42" s="102" t="s">
        <v>33</v>
      </c>
      <c r="C42" s="164"/>
      <c r="D42" s="164"/>
      <c r="E42" s="103">
        <f>+D42-C42</f>
        <v>0</v>
      </c>
      <c r="F42" s="104">
        <f t="shared" si="9"/>
        <v>70</v>
      </c>
      <c r="G42" s="109">
        <f t="shared" si="10"/>
        <v>0</v>
      </c>
    </row>
    <row r="43" spans="1:7" ht="15.75" customHeight="1">
      <c r="A43" s="161"/>
      <c r="B43" s="102" t="s">
        <v>32</v>
      </c>
      <c r="C43" s="164"/>
      <c r="D43" s="164"/>
      <c r="E43" s="103">
        <f>+D43-C43</f>
        <v>0</v>
      </c>
      <c r="F43" s="104">
        <f t="shared" si="9"/>
        <v>70</v>
      </c>
      <c r="G43" s="109">
        <f t="shared" si="10"/>
        <v>0</v>
      </c>
    </row>
    <row r="44" spans="1:7" s="6" customFormat="1" ht="15.75" customHeight="1" thickBot="1">
      <c r="A44" s="161"/>
      <c r="B44" s="102" t="s">
        <v>33</v>
      </c>
      <c r="C44" s="164"/>
      <c r="D44" s="164"/>
      <c r="E44" s="103">
        <f t="shared" ref="E44" si="11">+D44-C44</f>
        <v>0</v>
      </c>
      <c r="F44" s="104">
        <f t="shared" si="9"/>
        <v>70</v>
      </c>
      <c r="G44" s="109">
        <f t="shared" si="10"/>
        <v>0</v>
      </c>
    </row>
    <row r="45" spans="1:7" ht="50.25" customHeight="1" thickBot="1">
      <c r="A45" s="133" t="s">
        <v>34</v>
      </c>
      <c r="B45" s="202" t="s">
        <v>35</v>
      </c>
      <c r="C45" s="203"/>
      <c r="D45" s="203"/>
      <c r="E45" s="134" t="s">
        <v>36</v>
      </c>
      <c r="F45" s="135">
        <f>F11</f>
        <v>0</v>
      </c>
      <c r="G45" s="136">
        <f>SUM(G47:G49)</f>
        <v>0</v>
      </c>
    </row>
    <row r="46" spans="1:7" ht="33" thickBot="1">
      <c r="A46" s="137" t="s">
        <v>17</v>
      </c>
      <c r="B46" s="138" t="s">
        <v>31</v>
      </c>
      <c r="C46" s="205" t="s">
        <v>37</v>
      </c>
      <c r="D46" s="206"/>
      <c r="E46" s="207"/>
      <c r="F46" s="139" t="s">
        <v>38</v>
      </c>
      <c r="G46" s="140" t="s">
        <v>22</v>
      </c>
    </row>
    <row r="47" spans="1:7" ht="15.75">
      <c r="A47" s="160"/>
      <c r="B47" s="166"/>
      <c r="C47" s="208"/>
      <c r="D47" s="208"/>
      <c r="E47" s="208"/>
      <c r="F47" s="141" t="b">
        <f>IF(C47=1,0,IF(C47=2,1,IF(C47&gt;2,C47)))</f>
        <v>0</v>
      </c>
      <c r="G47" s="142" t="str">
        <f>IF(C47=1, 0, IF(C47=2, F45, IF(C47&gt;=3, F45*2.5, "")))</f>
        <v/>
      </c>
    </row>
    <row r="48" spans="1:7" ht="15.75">
      <c r="A48" s="161"/>
      <c r="B48" s="167"/>
      <c r="C48" s="209"/>
      <c r="D48" s="209"/>
      <c r="E48" s="209"/>
      <c r="F48" s="143" t="b">
        <f>IF(C48=1,0,IF(C48=2,1,IF(C48&gt;2,C48)))</f>
        <v>0</v>
      </c>
      <c r="G48" s="144" t="str">
        <f>IF($C$48=1, 0, IF($C$48=2, $F$45, IF($C$48&gt;=3, $F$45*2.5, "")))</f>
        <v/>
      </c>
    </row>
    <row r="49" spans="1:7" ht="16.5" thickBot="1">
      <c r="A49" s="162"/>
      <c r="B49" s="168"/>
      <c r="C49" s="210"/>
      <c r="D49" s="210"/>
      <c r="E49" s="210"/>
      <c r="F49" s="145" t="b">
        <f>IF(C49=1,0,IF(C49=2,1,IF(C49&gt;2,C49)))</f>
        <v>0</v>
      </c>
      <c r="G49" s="146" t="str">
        <f>IF($C$49=1, 0, IF($C$49=2, $F$45, IF($C$49&gt;=3, $F$45*2.5, "")))</f>
        <v/>
      </c>
    </row>
    <row r="50" spans="1:7" ht="19.5" thickBot="1">
      <c r="A50" s="28" t="s">
        <v>39</v>
      </c>
      <c r="B50" s="29"/>
      <c r="C50" s="30"/>
      <c r="D50" s="30" t="s">
        <v>40</v>
      </c>
      <c r="E50" s="30"/>
      <c r="F50" s="31">
        <f>F11*133%</f>
        <v>0</v>
      </c>
      <c r="G50" s="32">
        <f>SUM(G52:G57)</f>
        <v>0</v>
      </c>
    </row>
    <row r="51" spans="1:7" ht="19.5" customHeight="1">
      <c r="A51" s="33" t="s">
        <v>17</v>
      </c>
      <c r="B51" s="34"/>
      <c r="C51" s="35" t="s">
        <v>18</v>
      </c>
      <c r="D51" s="35" t="s">
        <v>19</v>
      </c>
      <c r="E51" s="35" t="s">
        <v>20</v>
      </c>
      <c r="F51" s="35" t="s">
        <v>21</v>
      </c>
      <c r="G51" s="36" t="s">
        <v>22</v>
      </c>
    </row>
    <row r="52" spans="1:7" ht="19.5" customHeight="1">
      <c r="A52" s="169"/>
      <c r="B52" s="37" t="s">
        <v>41</v>
      </c>
      <c r="C52" s="173"/>
      <c r="D52" s="174"/>
      <c r="E52" s="38">
        <f t="shared" ref="E52:E57" si="12">+D52-C52</f>
        <v>0</v>
      </c>
      <c r="F52" s="71">
        <f>F50</f>
        <v>0</v>
      </c>
      <c r="G52" s="66">
        <f>+E52*F52*24</f>
        <v>0</v>
      </c>
    </row>
    <row r="53" spans="1:7" ht="15.75">
      <c r="A53" s="170"/>
      <c r="B53" s="39" t="s">
        <v>41</v>
      </c>
      <c r="C53" s="175"/>
      <c r="D53" s="176"/>
      <c r="E53" s="40">
        <f t="shared" si="12"/>
        <v>0</v>
      </c>
      <c r="F53" s="72">
        <f>F50</f>
        <v>0</v>
      </c>
      <c r="G53" s="67">
        <f t="shared" ref="G53:G57" si="13">+E53*F53*24</f>
        <v>0</v>
      </c>
    </row>
    <row r="54" spans="1:7" ht="15.75">
      <c r="A54" s="170"/>
      <c r="B54" s="39" t="s">
        <v>41</v>
      </c>
      <c r="C54" s="175"/>
      <c r="D54" s="176"/>
      <c r="E54" s="40">
        <f t="shared" si="12"/>
        <v>0</v>
      </c>
      <c r="F54" s="72">
        <f>F50</f>
        <v>0</v>
      </c>
      <c r="G54" s="67">
        <f t="shared" si="13"/>
        <v>0</v>
      </c>
    </row>
    <row r="55" spans="1:7" ht="15.75">
      <c r="A55" s="170"/>
      <c r="B55" s="41" t="s">
        <v>41</v>
      </c>
      <c r="C55" s="175"/>
      <c r="D55" s="176"/>
      <c r="E55" s="64">
        <f t="shared" si="12"/>
        <v>0</v>
      </c>
      <c r="F55" s="73">
        <f>F50</f>
        <v>0</v>
      </c>
      <c r="G55" s="68">
        <f t="shared" si="13"/>
        <v>0</v>
      </c>
    </row>
    <row r="56" spans="1:7" ht="15.75">
      <c r="A56" s="171"/>
      <c r="B56" s="39" t="s">
        <v>41</v>
      </c>
      <c r="C56" s="177"/>
      <c r="D56" s="178"/>
      <c r="E56" s="65">
        <f t="shared" si="12"/>
        <v>0</v>
      </c>
      <c r="F56" s="74">
        <f>F50</f>
        <v>0</v>
      </c>
      <c r="G56" s="69">
        <f t="shared" si="13"/>
        <v>0</v>
      </c>
    </row>
    <row r="57" spans="1:7" ht="16.5" thickBot="1">
      <c r="A57" s="172"/>
      <c r="B57" s="41" t="s">
        <v>41</v>
      </c>
      <c r="C57" s="179"/>
      <c r="D57" s="180"/>
      <c r="E57" s="42">
        <f t="shared" si="12"/>
        <v>0</v>
      </c>
      <c r="F57" s="75">
        <f>F50</f>
        <v>0</v>
      </c>
      <c r="G57" s="70">
        <f t="shared" si="13"/>
        <v>0</v>
      </c>
    </row>
    <row r="58" spans="1:7" ht="19.5" thickBot="1">
      <c r="A58" s="57" t="s">
        <v>42</v>
      </c>
      <c r="B58" s="60"/>
      <c r="C58" s="58"/>
      <c r="D58" s="58"/>
      <c r="E58" s="58"/>
      <c r="F58" s="58"/>
      <c r="G58" s="59">
        <f>G13+G21+G29+G37+G50+G45</f>
        <v>0</v>
      </c>
    </row>
    <row r="59" spans="1:7" ht="19.5" thickTop="1">
      <c r="A59" s="43" t="s">
        <v>43</v>
      </c>
      <c r="B59" s="21"/>
      <c r="C59" s="21"/>
      <c r="D59" s="21"/>
      <c r="E59" s="21"/>
    </row>
    <row r="60" spans="1:7" ht="18.75">
      <c r="A60" s="43" t="s">
        <v>44</v>
      </c>
      <c r="B60" s="21"/>
      <c r="C60" s="21"/>
      <c r="D60" s="21"/>
      <c r="E60" s="21"/>
    </row>
    <row r="61" spans="1:7" ht="18.75">
      <c r="A61" s="43" t="s">
        <v>45</v>
      </c>
      <c r="B61" s="21"/>
      <c r="C61" s="21"/>
      <c r="D61" s="21"/>
      <c r="E61" s="21"/>
    </row>
    <row r="62" spans="1:7" ht="23.25">
      <c r="A62" s="44" t="s">
        <v>46</v>
      </c>
      <c r="B62" s="186"/>
      <c r="C62" s="186"/>
      <c r="D62" s="186"/>
      <c r="E62" s="186"/>
    </row>
    <row r="63" spans="1:7" ht="23.25">
      <c r="A63" s="44" t="s">
        <v>47</v>
      </c>
      <c r="B63" s="186"/>
      <c r="C63" s="186"/>
      <c r="D63" s="186"/>
      <c r="E63" s="186"/>
    </row>
    <row r="65" spans="1:7">
      <c r="A65" s="188" t="s">
        <v>48</v>
      </c>
      <c r="B65" s="215"/>
      <c r="C65" s="215"/>
      <c r="D65" s="215"/>
      <c r="E65" s="215"/>
      <c r="F65" s="215"/>
      <c r="G65" s="215"/>
    </row>
    <row r="66" spans="1:7" ht="21" customHeight="1">
      <c r="A66" s="184" t="s">
        <v>49</v>
      </c>
      <c r="B66" s="184"/>
      <c r="C66" s="184"/>
      <c r="D66" s="184"/>
      <c r="E66" s="184"/>
      <c r="F66" s="184"/>
      <c r="G66" s="216"/>
    </row>
    <row r="67" spans="1:7" ht="17.25">
      <c r="A67" s="184" t="s">
        <v>50</v>
      </c>
      <c r="B67" s="184"/>
      <c r="C67" s="184"/>
      <c r="D67" s="184"/>
      <c r="E67" s="184"/>
      <c r="F67" s="184"/>
      <c r="G67" s="119"/>
    </row>
    <row r="68" spans="1:7" ht="17.25">
      <c r="A68" s="184" t="s">
        <v>51</v>
      </c>
      <c r="B68" s="185"/>
      <c r="C68" s="185"/>
      <c r="D68" s="185"/>
      <c r="E68" s="119"/>
      <c r="F68" s="119"/>
      <c r="G68" s="119"/>
    </row>
    <row r="69" spans="1:7">
      <c r="A69" s="120" t="s">
        <v>52</v>
      </c>
      <c r="B69" s="119"/>
      <c r="C69" s="119"/>
      <c r="D69" s="119"/>
      <c r="E69" s="119"/>
      <c r="F69" s="119"/>
      <c r="G69" s="119"/>
    </row>
    <row r="70" spans="1:7" ht="17.25">
      <c r="A70" s="184" t="s">
        <v>53</v>
      </c>
      <c r="B70" s="185"/>
      <c r="C70" s="185"/>
      <c r="D70" s="185"/>
      <c r="E70" s="119"/>
      <c r="F70" s="119"/>
      <c r="G70" s="119"/>
    </row>
    <row r="71" spans="1:7" ht="17.25">
      <c r="A71" s="184" t="s">
        <v>54</v>
      </c>
      <c r="B71" s="184"/>
      <c r="C71" s="184"/>
      <c r="D71" s="184"/>
      <c r="E71" s="184"/>
      <c r="F71" s="184"/>
      <c r="G71" s="119"/>
    </row>
    <row r="72" spans="1:7" ht="17.25">
      <c r="A72" s="187" t="s">
        <v>55</v>
      </c>
      <c r="B72" s="187"/>
      <c r="C72" s="187"/>
      <c r="D72" s="187"/>
      <c r="E72" s="187"/>
      <c r="F72" s="187"/>
      <c r="G72" s="119"/>
    </row>
    <row r="73" spans="1:7" ht="16.5" customHeight="1">
      <c r="A73" s="185" t="s">
        <v>56</v>
      </c>
      <c r="B73" s="185"/>
      <c r="C73" s="185"/>
      <c r="D73" s="185"/>
      <c r="E73" s="119"/>
      <c r="F73" s="119"/>
      <c r="G73" s="119"/>
    </row>
  </sheetData>
  <sheetProtection algorithmName="SHA-512" hashValue="klW75r4UZuvVQNn7943D69wQF3g/OSAhQ+tnr1UxCHIEstaFhLG8kFlBZHjE0HHxphlv6Zr/+iSjMlCqbPk9TA==" saltValue="9z3dEFNHKfsEBjmacceWRg==" spinCount="100000" sheet="1" objects="1" scenarios="1"/>
  <mergeCells count="32">
    <mergeCell ref="C46:E46"/>
    <mergeCell ref="C47:E47"/>
    <mergeCell ref="C48:E48"/>
    <mergeCell ref="C49:E49"/>
    <mergeCell ref="F10:G10"/>
    <mergeCell ref="A10:B10"/>
    <mergeCell ref="C10:E10"/>
    <mergeCell ref="C11:D11"/>
    <mergeCell ref="B45:D45"/>
    <mergeCell ref="A7:B7"/>
    <mergeCell ref="C7:G7"/>
    <mergeCell ref="A8:B8"/>
    <mergeCell ref="C8:G8"/>
    <mergeCell ref="A9:B9"/>
    <mergeCell ref="C9:E9"/>
    <mergeCell ref="A6:B6"/>
    <mergeCell ref="C6:G6"/>
    <mergeCell ref="A1:D4"/>
    <mergeCell ref="E1:G3"/>
    <mergeCell ref="F4:G4"/>
    <mergeCell ref="A5:B5"/>
    <mergeCell ref="C5:G5"/>
    <mergeCell ref="A70:D70"/>
    <mergeCell ref="A73:D73"/>
    <mergeCell ref="B62:E62"/>
    <mergeCell ref="B63:E63"/>
    <mergeCell ref="A68:D68"/>
    <mergeCell ref="A72:F72"/>
    <mergeCell ref="A71:F71"/>
    <mergeCell ref="A67:F67"/>
    <mergeCell ref="A66:G66"/>
    <mergeCell ref="A65:G65"/>
  </mergeCells>
  <phoneticPr fontId="19" type="noConversion"/>
  <hyperlinks>
    <hyperlink ref="A65" r:id="rId1" xr:uid="{31A27ECF-C8D2-4EBC-9E0C-E07DB9A5F777}"/>
  </hyperlinks>
  <pageMargins left="0.82677165354330717" right="0.82677165354330717" top="0.74803149606299213" bottom="0.74803149606299213" header="0.31496062992125984" footer="0.31496062992125984"/>
  <pageSetup paperSize="9" scale="54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'Ark2'!$B$2:$B$15</xm:f>
          </x14:formula1>
          <xm:sqref>C8:G8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B15"/>
  <sheetViews>
    <sheetView zoomScaleNormal="100" workbookViewId="0">
      <selection activeCell="F32" sqref="F32"/>
    </sheetView>
  </sheetViews>
  <sheetFormatPr defaultColWidth="11.42578125" defaultRowHeight="15"/>
  <cols>
    <col min="2" max="2" width="28" bestFit="1" customWidth="1"/>
  </cols>
  <sheetData>
    <row r="2" spans="1:2">
      <c r="B2" t="s">
        <v>7</v>
      </c>
    </row>
    <row r="3" spans="1:2">
      <c r="A3">
        <v>110</v>
      </c>
      <c r="B3" t="s">
        <v>57</v>
      </c>
    </row>
    <row r="4" spans="1:2">
      <c r="A4">
        <v>210</v>
      </c>
      <c r="B4" t="s">
        <v>58</v>
      </c>
    </row>
    <row r="5" spans="1:2">
      <c r="A5">
        <v>220</v>
      </c>
      <c r="B5" t="s">
        <v>59</v>
      </c>
    </row>
    <row r="6" spans="1:2">
      <c r="A6">
        <v>230</v>
      </c>
      <c r="B6" t="s">
        <v>60</v>
      </c>
    </row>
    <row r="7" spans="1:2">
      <c r="A7">
        <v>240</v>
      </c>
      <c r="B7" t="s">
        <v>61</v>
      </c>
    </row>
    <row r="8" spans="1:2">
      <c r="A8">
        <v>250</v>
      </c>
      <c r="B8" t="s">
        <v>62</v>
      </c>
    </row>
    <row r="9" spans="1:2">
      <c r="A9">
        <v>260</v>
      </c>
      <c r="B9" t="s">
        <v>63</v>
      </c>
    </row>
    <row r="10" spans="1:2">
      <c r="A10">
        <v>270</v>
      </c>
      <c r="B10" t="s">
        <v>64</v>
      </c>
    </row>
    <row r="11" spans="1:2">
      <c r="A11">
        <v>280</v>
      </c>
      <c r="B11" t="s">
        <v>65</v>
      </c>
    </row>
    <row r="12" spans="1:2">
      <c r="A12">
        <v>290</v>
      </c>
      <c r="B12" t="s">
        <v>66</v>
      </c>
    </row>
    <row r="13" spans="1:2">
      <c r="A13">
        <v>300</v>
      </c>
      <c r="B13" t="s">
        <v>67</v>
      </c>
    </row>
    <row r="14" spans="1:2">
      <c r="A14">
        <v>310</v>
      </c>
      <c r="B14" t="s">
        <v>68</v>
      </c>
    </row>
    <row r="15" spans="1:2">
      <c r="A15">
        <v>320</v>
      </c>
      <c r="B15" t="s">
        <v>69</v>
      </c>
    </row>
  </sheetData>
  <sortState xmlns:xlrd2="http://schemas.microsoft.com/office/spreadsheetml/2017/richdata2" ref="A3:B16">
    <sortCondition ref="A3:A1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0F26B2-9108-4BE5-9D86-F4BFC1774CDF}"/>
</file>

<file path=customXml/itemProps2.xml><?xml version="1.0" encoding="utf-8"?>
<ds:datastoreItem xmlns:ds="http://schemas.openxmlformats.org/officeDocument/2006/customXml" ds:itemID="{4DF1E0DB-D5A7-4102-A25B-03A0DF5DF504}"/>
</file>

<file path=customXml/itemProps3.xml><?xml version="1.0" encoding="utf-8"?>
<ds:datastoreItem xmlns:ds="http://schemas.openxmlformats.org/officeDocument/2006/customXml" ds:itemID="{C0A660FC-6BE6-4A5B-9EE1-B01015F4B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 Gruer</dc:creator>
  <cp:keywords/>
  <dc:description/>
  <cp:lastModifiedBy>Iren Guttelvik</cp:lastModifiedBy>
  <cp:revision/>
  <dcterms:created xsi:type="dcterms:W3CDTF">2020-05-12T07:00:23Z</dcterms:created>
  <dcterms:modified xsi:type="dcterms:W3CDTF">2023-08-31T07:10:07Z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